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<sst xmlns="http://schemas.openxmlformats.org/spreadsheetml/2006/main" count="110" uniqueCount="86">
  <si>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Dichte</t>
  </si>
  <si>
    <t>Volumenprozente Alkohol</t>
  </si>
  <si>
    <t>physiologischer Brennwert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</si>
  <si>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</si>
  <si>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</si>
  <si>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</si>
  <si>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</si>
  <si>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</si>
  <si>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</si>
  <si>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</si>
  <si>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</si>
  <si>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</si>
  <si>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Plato</t>
  </si>
  <si>
    <t>gemessen</t>
  </si>
  <si>
    <t>%</t>
  </si>
  <si>
    <t>g/ml</t>
  </si>
  <si>
    <t>kcal</t>
  </si>
  <si>
    <t>kj</t>
  </si>
  <si>
    <t>Lit</t>
  </si>
  <si>
    <t>Bedienung:</t>
  </si>
  <si>
    <t>ACHTUNG:</t>
  </si>
  <si>
    <t>Immer Punktstellen verwenden, keine Kommastellen!!! Bsp. 12.5 Plato nicht 12,5!</t>
  </si>
  <si>
    <t>konsumierte Menge</t>
  </si>
  <si>
    <t>© Copyright by Brau- und Rauchshop, www.brauundrauchshop.ch</t>
  </si>
  <si>
    <t>Berechnung Abfüllzeitpunkt / Menge der Nachzuckerung berechnen</t>
  </si>
  <si>
    <t>Tabelle 1</t>
  </si>
  <si>
    <t>Tabelle 2</t>
  </si>
  <si>
    <t>Lager</t>
  </si>
  <si>
    <t>Weizenbier</t>
  </si>
  <si>
    <t>Britisches Ale</t>
  </si>
  <si>
    <t>Sorte</t>
  </si>
  <si>
    <t>g CO2/Liter</t>
  </si>
  <si>
    <t>von</t>
  </si>
  <si>
    <t>bis</t>
  </si>
  <si>
    <t>Porter, Stout</t>
  </si>
  <si>
    <t>Belgisches Ale</t>
  </si>
  <si>
    <t>Lambic</t>
  </si>
  <si>
    <t>Temperatur</t>
  </si>
  <si>
    <t>0 Grad</t>
  </si>
  <si>
    <t>2 Grad</t>
  </si>
  <si>
    <t>4 Grad</t>
  </si>
  <si>
    <t>6 Grad</t>
  </si>
  <si>
    <t>8 Grad</t>
  </si>
  <si>
    <t>10 Grad</t>
  </si>
  <si>
    <t>12 Grad</t>
  </si>
  <si>
    <t>14 Grad</t>
  </si>
  <si>
    <t>16 Grad</t>
  </si>
  <si>
    <t>18 Grad</t>
  </si>
  <si>
    <t>20 Grad</t>
  </si>
  <si>
    <t>22 Grad</t>
  </si>
  <si>
    <t>aus Tabelle 1</t>
  </si>
  <si>
    <t>aus Tabelle 2</t>
  </si>
  <si>
    <t>Variante Zuckerzusatz nach Endvergärung</t>
  </si>
  <si>
    <t>Variante grün schlauchen</t>
  </si>
  <si>
    <t>Variante Speisezugabe</t>
  </si>
  <si>
    <t>Berechnungshilfe für den Abfüllzeitpunkt und der Menge einer eventuellen Nachzuckerung</t>
  </si>
  <si>
    <t>geüwnschter Kohlensäuregehalt</t>
  </si>
  <si>
    <t>Gärtemperatur</t>
  </si>
  <si>
    <t>Sättigungskonsistenz</t>
  </si>
  <si>
    <t>benötigte Karbonisierung</t>
  </si>
  <si>
    <t>g/L</t>
  </si>
  <si>
    <t>Grad</t>
  </si>
  <si>
    <t>erforderlicher vergärbarer Extrakt (Zucker)</t>
  </si>
  <si>
    <t>Restextrakt im endvergorenen Bier</t>
  </si>
  <si>
    <t>benötigter Restextrakt beim Abfüllen</t>
  </si>
  <si>
    <t>Variante Korrektur durch Zuckerersatz</t>
  </si>
  <si>
    <t>J</t>
  </si>
  <si>
    <t>tatsächlicher Restextrakt vor dem Abfüllen</t>
  </si>
  <si>
    <t>K</t>
  </si>
  <si>
    <t>L</t>
  </si>
  <si>
    <t>M</t>
  </si>
  <si>
    <t>N</t>
  </si>
  <si>
    <t>O</t>
  </si>
  <si>
    <t>P</t>
  </si>
  <si>
    <t>Q</t>
  </si>
  <si>
    <t>Extraktgehalt der Speise (Stammwürze)</t>
  </si>
  <si>
    <t>Restextrakt, endvergoren</t>
  </si>
  <si>
    <t>vergärbarer Extrakt in der Speise</t>
  </si>
  <si>
    <t>Jungbier</t>
  </si>
  <si>
    <t>erforderlicher vergärbarer Extrakt</t>
  </si>
  <si>
    <t>erforderliche Speisezugabe</t>
  </si>
  <si>
    <t>Schnellvergärungsprobe</t>
  </si>
  <si>
    <t>1. Geben Sie im roten den gewünschten CO2-Gehalt aus der Tabelle 1 ein</t>
  </si>
  <si>
    <t>2. Geben Sie im grünen Feld die Gärtemperatur bei Ihnen im Gärkeller ein</t>
  </si>
  <si>
    <t>3. Geben Sie im hellblauen Feld die Sättigung aus der Tabelle 2 ein</t>
  </si>
  <si>
    <t>4. Je nach Verfahren geben Sie bei den gelben Feldern Ihre Werte ein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</si>
</sst>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5" borderId="0" xfId="0" applyFill="1" applyAlignment="1">
      <alignment horizontal="right" wrapText="1"/>
    </xf>
    <xf numFmtId="0" fontId="0" fillId="5" borderId="0" xfId="0" applyFill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6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5" borderId="0" xfId="0" applyFont="1" applyFill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15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4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201</xdr:row>
      <xdr:rowOff>0</xdr:rowOff>
    </xdr:from>
    <xdr:to>
      <xdr:col>1</xdr:col>
      <xdr:colOff>323850</xdr:colOff>
      <xdr:row>202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26231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323850</xdr:colOff>
      <xdr:row>203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27850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323850</xdr:colOff>
      <xdr:row>204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329469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381000</xdr:colOff>
      <xdr:row>211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34080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381000</xdr:colOff>
      <xdr:row>216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348900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381000</xdr:colOff>
      <xdr:row>220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355377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323850</xdr:colOff>
      <xdr:row>224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361854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323850</xdr:colOff>
      <xdr:row>244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7478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323850</xdr:colOff>
      <xdr:row>245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9097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323850</xdr:colOff>
      <xdr:row>246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00716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381000</xdr:colOff>
      <xdr:row>253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12051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381000</xdr:colOff>
      <xdr:row>258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20147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381000</xdr:colOff>
      <xdr:row>262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26624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323850</xdr:colOff>
      <xdr:row>266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33101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733425</xdr:colOff>
      <xdr:row>270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395787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K226"/>
  <sheetViews>
    <sheetView tabSelected="1" workbookViewId="0" topLeftCell="A39">
      <selection activeCell="F61" sqref="F61"/>
    </sheetView>
  </sheetViews>
  <sheetFormatPr defaultColWidth="11.421875" defaultRowHeight="12.75"/>
  <cols>
    <col min="1" max="1" width="13.7109375" style="0" customWidth="1"/>
    <col min="4" max="4" width="4.7109375" style="0" customWidth="1"/>
    <col min="5" max="5" width="12.7109375" style="0" customWidth="1"/>
    <col min="6" max="6" width="4.8515625" style="0" customWidth="1"/>
    <col min="7" max="7" width="9.57421875" style="0" bestFit="1" customWidth="1"/>
    <col min="8" max="8" width="12.8515625" style="0" customWidth="1"/>
    <col min="9" max="9" width="14.57421875" style="0" customWidth="1"/>
  </cols>
  <sheetData>
    <row r="2" ht="18">
      <c r="A2" s="7" t="s">
        <v>24</v>
      </c>
    </row>
    <row r="3" ht="13.5" customHeight="1">
      <c r="A3" s="7"/>
    </row>
    <row r="4" spans="2:7" ht="12.75">
      <c r="B4" s="10" t="s">
        <v>25</v>
      </c>
      <c r="F4" s="20" t="s">
        <v>26</v>
      </c>
      <c r="G4" s="21"/>
    </row>
    <row r="5" spans="1:3" ht="12.75">
      <c r="A5" s="13" t="s">
        <v>30</v>
      </c>
      <c r="B5" s="24" t="s">
        <v>31</v>
      </c>
      <c r="C5" s="25"/>
    </row>
    <row r="6" spans="2:9" ht="12.75">
      <c r="B6" s="12" t="s">
        <v>32</v>
      </c>
      <c r="C6" s="12" t="s">
        <v>33</v>
      </c>
      <c r="E6" s="13" t="s">
        <v>37</v>
      </c>
      <c r="F6" s="22" t="s">
        <v>31</v>
      </c>
      <c r="G6" s="23"/>
      <c r="H6" s="13" t="s">
        <v>37</v>
      </c>
      <c r="I6" s="14" t="s">
        <v>31</v>
      </c>
    </row>
    <row r="7" spans="1:9" ht="12.75">
      <c r="A7" s="11" t="s">
        <v>27</v>
      </c>
      <c r="B7" s="12">
        <v>4</v>
      </c>
      <c r="C7" s="12">
        <v>5.5</v>
      </c>
      <c r="E7" s="15" t="s">
        <v>38</v>
      </c>
      <c r="F7" s="24">
        <v>3.2</v>
      </c>
      <c r="G7" s="24"/>
      <c r="H7" s="15" t="s">
        <v>44</v>
      </c>
      <c r="I7" s="11">
        <v>2.15</v>
      </c>
    </row>
    <row r="8" spans="1:9" ht="12.75">
      <c r="A8" s="11" t="s">
        <v>28</v>
      </c>
      <c r="B8" s="12">
        <v>6.5</v>
      </c>
      <c r="C8" s="12">
        <v>9</v>
      </c>
      <c r="E8" s="15" t="s">
        <v>39</v>
      </c>
      <c r="F8" s="24">
        <v>3</v>
      </c>
      <c r="G8" s="24"/>
      <c r="H8" s="15" t="s">
        <v>45</v>
      </c>
      <c r="I8" s="11">
        <v>2</v>
      </c>
    </row>
    <row r="9" spans="1:9" ht="12.75">
      <c r="A9" s="11" t="s">
        <v>29</v>
      </c>
      <c r="B9" s="12">
        <v>3</v>
      </c>
      <c r="C9" s="12">
        <v>4</v>
      </c>
      <c r="E9" s="15" t="s">
        <v>40</v>
      </c>
      <c r="F9" s="24">
        <v>2.8</v>
      </c>
      <c r="G9" s="24"/>
      <c r="H9" s="15" t="s">
        <v>46</v>
      </c>
      <c r="I9" s="11">
        <v>1.9</v>
      </c>
    </row>
    <row r="10" spans="1:9" ht="12.75">
      <c r="A10" s="11" t="s">
        <v>34</v>
      </c>
      <c r="B10" s="12">
        <v>3.4</v>
      </c>
      <c r="C10" s="12">
        <v>4.5</v>
      </c>
      <c r="E10" s="15" t="s">
        <v>41</v>
      </c>
      <c r="F10" s="24">
        <v>2.6</v>
      </c>
      <c r="G10" s="24"/>
      <c r="H10" s="15" t="s">
        <v>47</v>
      </c>
      <c r="I10" s="11">
        <v>1.75</v>
      </c>
    </row>
    <row r="11" spans="1:9" ht="12.75">
      <c r="A11" s="11" t="s">
        <v>35</v>
      </c>
      <c r="B11" s="12">
        <v>3.8</v>
      </c>
      <c r="C11" s="12">
        <v>4.8</v>
      </c>
      <c r="E11" s="15" t="s">
        <v>42</v>
      </c>
      <c r="F11" s="24">
        <v>2.45</v>
      </c>
      <c r="G11" s="24"/>
      <c r="H11" s="15" t="s">
        <v>48</v>
      </c>
      <c r="I11" s="11">
        <v>1.65</v>
      </c>
    </row>
    <row r="12" spans="1:9" ht="12.75">
      <c r="A12" s="11" t="s">
        <v>36</v>
      </c>
      <c r="B12" s="12">
        <v>4.8</v>
      </c>
      <c r="C12" s="12">
        <v>5.5</v>
      </c>
      <c r="E12" s="15" t="s">
        <v>43</v>
      </c>
      <c r="F12" s="24">
        <v>2.3</v>
      </c>
      <c r="G12" s="24"/>
      <c r="H12" s="15" t="s">
        <v>49</v>
      </c>
      <c r="I12" s="11">
        <v>1.6</v>
      </c>
    </row>
    <row r="16" spans="4:11" ht="12.75">
      <c r="D16" s="6" t="s">
        <v>55</v>
      </c>
      <c r="E16" s="6"/>
      <c r="F16" s="6"/>
      <c r="G16" s="6"/>
      <c r="H16" s="6"/>
      <c r="I16" s="6"/>
      <c r="J16" s="6"/>
      <c r="K16" s="6"/>
    </row>
    <row r="18" spans="3:7" ht="12.75">
      <c r="C18" s="1" t="s">
        <v>56</v>
      </c>
      <c r="D18" s="2" t="s">
        <v>3</v>
      </c>
      <c r="E18" s="3">
        <v>0</v>
      </c>
      <c r="F18" t="s">
        <v>60</v>
      </c>
      <c r="G18" t="s">
        <v>50</v>
      </c>
    </row>
    <row r="19" spans="3:6" ht="12.75">
      <c r="C19" s="1" t="s">
        <v>57</v>
      </c>
      <c r="D19" s="2" t="s">
        <v>4</v>
      </c>
      <c r="E19" s="4">
        <v>0</v>
      </c>
      <c r="F19" t="s">
        <v>61</v>
      </c>
    </row>
    <row r="20" spans="3:7" ht="12.75">
      <c r="C20" s="1" t="s">
        <v>58</v>
      </c>
      <c r="D20" s="2" t="s">
        <v>5</v>
      </c>
      <c r="E20" s="5">
        <v>0</v>
      </c>
      <c r="F20" t="s">
        <v>60</v>
      </c>
      <c r="G20" t="s">
        <v>51</v>
      </c>
    </row>
    <row r="21" spans="3:6" ht="12.75">
      <c r="C21" s="1" t="s">
        <v>59</v>
      </c>
      <c r="D21" s="2" t="s">
        <v>6</v>
      </c>
      <c r="E21">
        <f>E18-E20</f>
        <v>0</v>
      </c>
      <c r="F21" t="s">
        <v>60</v>
      </c>
    </row>
    <row r="22" spans="3:4" ht="12.75">
      <c r="C22" s="1"/>
      <c r="D22" s="2"/>
    </row>
    <row r="23" spans="3:8" ht="12.75">
      <c r="C23" s="1"/>
      <c r="D23" s="16" t="s">
        <v>52</v>
      </c>
      <c r="E23" s="6"/>
      <c r="F23" s="6"/>
      <c r="G23" s="6"/>
      <c r="H23" s="6"/>
    </row>
    <row r="24" spans="3:6" ht="12.75">
      <c r="C24" s="1" t="s">
        <v>62</v>
      </c>
      <c r="D24" s="2" t="s">
        <v>7</v>
      </c>
      <c r="E24">
        <f>2*E21</f>
        <v>0</v>
      </c>
      <c r="F24" t="s">
        <v>60</v>
      </c>
    </row>
    <row r="25" spans="3:4" ht="12.75">
      <c r="C25" s="1"/>
      <c r="D25" s="2"/>
    </row>
    <row r="26" spans="4:6" ht="12.75">
      <c r="D26" s="16" t="s">
        <v>53</v>
      </c>
      <c r="E26" s="6"/>
      <c r="F26" s="6"/>
    </row>
    <row r="27" spans="3:7" ht="12.75">
      <c r="C27" s="1" t="s">
        <v>63</v>
      </c>
      <c r="D27" s="2" t="s">
        <v>8</v>
      </c>
      <c r="E27" s="17">
        <v>0</v>
      </c>
      <c r="F27" t="s">
        <v>12</v>
      </c>
      <c r="G27" t="s">
        <v>81</v>
      </c>
    </row>
    <row r="28" spans="3:6" ht="12.75">
      <c r="C28" s="1" t="s">
        <v>0</v>
      </c>
      <c r="D28" s="2" t="s">
        <v>9</v>
      </c>
      <c r="E28">
        <f>261.1/(261.53-E27)</f>
        <v>0.9983558291591789</v>
      </c>
      <c r="F28" t="s">
        <v>15</v>
      </c>
    </row>
    <row r="29" spans="3:6" ht="12.75">
      <c r="C29" s="1" t="s">
        <v>64</v>
      </c>
      <c r="D29" s="2" t="s">
        <v>10</v>
      </c>
      <c r="E29">
        <f>E27+E24/(8.192*E28)</f>
        <v>0</v>
      </c>
      <c r="F29" t="s">
        <v>12</v>
      </c>
    </row>
    <row r="31" spans="4:8" ht="12.75">
      <c r="D31" s="16" t="s">
        <v>65</v>
      </c>
      <c r="E31" s="6"/>
      <c r="F31" s="6"/>
      <c r="G31" s="6"/>
      <c r="H31" s="6"/>
    </row>
    <row r="32" spans="3:7" ht="12.75">
      <c r="C32" s="1" t="s">
        <v>67</v>
      </c>
      <c r="D32" s="2" t="s">
        <v>11</v>
      </c>
      <c r="E32" s="17">
        <v>0</v>
      </c>
      <c r="F32" t="s">
        <v>12</v>
      </c>
      <c r="G32" t="s">
        <v>13</v>
      </c>
    </row>
    <row r="33" spans="3:6" ht="12.75">
      <c r="C33" s="1" t="s">
        <v>62</v>
      </c>
      <c r="D33" s="2" t="s">
        <v>66</v>
      </c>
      <c r="E33">
        <f>(E29-E32)*8.192*E28</f>
        <v>0</v>
      </c>
      <c r="F33" t="s">
        <v>60</v>
      </c>
    </row>
    <row r="35" spans="4:6" ht="12.75">
      <c r="D35" s="6" t="s">
        <v>54</v>
      </c>
      <c r="E35" s="6"/>
      <c r="F35" s="6"/>
    </row>
    <row r="36" spans="3:7" ht="12.75">
      <c r="C36" s="1" t="s">
        <v>75</v>
      </c>
      <c r="D36" s="2" t="s">
        <v>68</v>
      </c>
      <c r="E36" s="17">
        <v>0</v>
      </c>
      <c r="F36" t="s">
        <v>12</v>
      </c>
      <c r="G36" t="s">
        <v>13</v>
      </c>
    </row>
    <row r="37" spans="3:6" ht="12.75">
      <c r="C37" s="1" t="s">
        <v>0</v>
      </c>
      <c r="D37" s="2" t="s">
        <v>69</v>
      </c>
      <c r="E37">
        <f>261.1/(261.53-E36)</f>
        <v>0.9983558291591789</v>
      </c>
      <c r="F37" t="s">
        <v>60</v>
      </c>
    </row>
    <row r="38" spans="3:6" ht="12.75">
      <c r="C38" s="1" t="s">
        <v>76</v>
      </c>
      <c r="D38" s="2" t="s">
        <v>70</v>
      </c>
      <c r="E38">
        <f>E27</f>
        <v>0</v>
      </c>
      <c r="F38" t="s">
        <v>12</v>
      </c>
    </row>
    <row r="39" spans="3:6" ht="12.75">
      <c r="C39" s="1" t="s">
        <v>77</v>
      </c>
      <c r="D39" s="2" t="s">
        <v>71</v>
      </c>
      <c r="E39">
        <f>(E36-E38)*8.192*E37</f>
        <v>0</v>
      </c>
      <c r="F39" t="s">
        <v>60</v>
      </c>
    </row>
    <row r="40" spans="3:7" ht="12.75">
      <c r="C40" s="1" t="s">
        <v>78</v>
      </c>
      <c r="D40" s="2" t="s">
        <v>72</v>
      </c>
      <c r="E40" s="17">
        <v>0</v>
      </c>
      <c r="F40" t="s">
        <v>69</v>
      </c>
      <c r="G40" t="s">
        <v>13</v>
      </c>
    </row>
    <row r="41" spans="3:6" ht="12.75">
      <c r="C41" s="1" t="s">
        <v>79</v>
      </c>
      <c r="D41" s="2" t="s">
        <v>73</v>
      </c>
      <c r="E41">
        <f>E24</f>
        <v>0</v>
      </c>
      <c r="F41" t="s">
        <v>60</v>
      </c>
    </row>
    <row r="42" spans="3:6" ht="12.75">
      <c r="C42" s="1" t="s">
        <v>80</v>
      </c>
      <c r="D42" s="2" t="s">
        <v>74</v>
      </c>
      <c r="E42" t="e">
        <f>(E40*E41)/(E39-E41)</f>
        <v>#DIV/0!</v>
      </c>
      <c r="F42" t="s">
        <v>69</v>
      </c>
    </row>
    <row r="46" spans="1:4" ht="12.75">
      <c r="A46" t="s">
        <v>19</v>
      </c>
      <c r="C46" s="1"/>
      <c r="D46" s="2"/>
    </row>
    <row r="47" spans="3:4" ht="12.75">
      <c r="C47" s="1"/>
      <c r="D47" s="2"/>
    </row>
    <row r="48" spans="1:4" ht="12.75">
      <c r="A48" t="s">
        <v>82</v>
      </c>
      <c r="C48" s="1"/>
      <c r="D48" s="2"/>
    </row>
    <row r="49" spans="1:3" ht="12.75">
      <c r="A49" t="s">
        <v>83</v>
      </c>
      <c r="C49" s="1"/>
    </row>
    <row r="50" spans="1:3" ht="12.75">
      <c r="A50" t="s">
        <v>84</v>
      </c>
      <c r="C50" s="1"/>
    </row>
    <row r="51" spans="1:3" ht="12.75">
      <c r="A51" t="s">
        <v>85</v>
      </c>
      <c r="C51" s="1"/>
    </row>
    <row r="52" ht="12.75">
      <c r="C52" s="1"/>
    </row>
    <row r="54" spans="1:7" ht="12.75">
      <c r="A54" s="18" t="s">
        <v>20</v>
      </c>
      <c r="B54" s="18"/>
      <c r="C54" s="19"/>
      <c r="D54" s="18"/>
      <c r="E54" s="18"/>
      <c r="F54" s="18"/>
      <c r="G54" s="18"/>
    </row>
    <row r="55" spans="1:7" ht="12.75">
      <c r="A55" s="18" t="s">
        <v>21</v>
      </c>
      <c r="B55" s="18"/>
      <c r="C55" s="19"/>
      <c r="D55" s="18"/>
      <c r="E55" s="18"/>
      <c r="F55" s="18"/>
      <c r="G55" s="18"/>
    </row>
    <row r="56" spans="1:7" ht="12.75">
      <c r="A56" s="18"/>
      <c r="B56" s="18"/>
      <c r="C56" s="19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 t="s">
        <v>23</v>
      </c>
      <c r="B58" s="18"/>
      <c r="C58" s="18"/>
      <c r="D58" s="18"/>
      <c r="E58" s="18"/>
      <c r="F58" s="18"/>
      <c r="G58" s="18"/>
    </row>
    <row r="191" spans="3:6" ht="12.75">
      <c r="C191" s="1" t="s">
        <v>1</v>
      </c>
      <c r="D191" s="2" t="s">
        <v>8</v>
      </c>
      <c r="E191">
        <f>E21*E24/0.794</f>
        <v>0</v>
      </c>
      <c r="F191" t="s">
        <v>14</v>
      </c>
    </row>
    <row r="192" spans="3:6" ht="12.75">
      <c r="C192" s="1" t="s">
        <v>22</v>
      </c>
      <c r="D192" s="2" t="s">
        <v>9</v>
      </c>
      <c r="E192" s="5">
        <v>0</v>
      </c>
      <c r="F192" t="s">
        <v>18</v>
      </c>
    </row>
    <row r="193" spans="3:6" ht="12.75">
      <c r="C193" s="1" t="s">
        <v>2</v>
      </c>
      <c r="D193" s="2" t="s">
        <v>10</v>
      </c>
      <c r="E193">
        <f>(6.9*E24+4*(E20-0.1))*10*E192</f>
        <v>0</v>
      </c>
      <c r="F193" t="s">
        <v>16</v>
      </c>
    </row>
    <row r="194" spans="3:6" ht="12.75">
      <c r="C194" s="1"/>
      <c r="D194" s="2" t="s">
        <v>11</v>
      </c>
      <c r="E194">
        <f>E193*4.18684</f>
        <v>0</v>
      </c>
      <c r="F194" t="s">
        <v>17</v>
      </c>
    </row>
    <row r="195" spans="3:4" ht="12.75">
      <c r="C195" s="1"/>
      <c r="D195" s="2"/>
    </row>
    <row r="196" spans="3:4" ht="12.75">
      <c r="C196" s="1"/>
      <c r="D196" s="2"/>
    </row>
    <row r="197" spans="3:4" ht="12.75">
      <c r="C197" s="1"/>
      <c r="D197" s="2"/>
    </row>
    <row r="198" spans="3:4" ht="12.75">
      <c r="C198" s="1"/>
      <c r="D198" s="2"/>
    </row>
    <row r="199" spans="3:4" ht="12.75">
      <c r="C199" s="1"/>
      <c r="D199" s="2"/>
    </row>
    <row r="200" spans="3:4" ht="12.75">
      <c r="C200" s="1"/>
      <c r="D200" s="2"/>
    </row>
    <row r="201" spans="3:4" ht="12.75">
      <c r="C201" s="1"/>
      <c r="D201" s="2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 customHeight="1">
      <c r="C207" s="1"/>
    </row>
    <row r="208" ht="12.75">
      <c r="C208" s="1"/>
    </row>
    <row r="210" ht="12.75" customHeight="1"/>
    <row r="213" spans="1:4" ht="12.75">
      <c r="A213" s="8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 customHeight="1">
      <c r="A215" s="26"/>
      <c r="B215" s="26"/>
      <c r="C215" s="26"/>
      <c r="D215" s="26"/>
    </row>
    <row r="216" spans="1:4" ht="12.75">
      <c r="A216" s="8"/>
      <c r="B216" s="8"/>
      <c r="C216" s="9"/>
      <c r="D216" s="9"/>
    </row>
    <row r="217" spans="1:4" ht="12.75">
      <c r="A217" s="8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 customHeight="1">
      <c r="A219" s="26"/>
      <c r="B219" s="26"/>
      <c r="C219" s="26"/>
      <c r="D219" s="26"/>
    </row>
    <row r="220" spans="1:4" ht="12.75">
      <c r="A220" s="8"/>
      <c r="B220" s="8"/>
      <c r="C220" s="9"/>
      <c r="D220" s="9"/>
    </row>
    <row r="221" spans="1:4" ht="12.75">
      <c r="A221" s="8"/>
      <c r="B221" s="9"/>
      <c r="C221" s="9"/>
      <c r="D221" s="9"/>
    </row>
    <row r="222" spans="1:4" ht="12.75">
      <c r="A222" s="8"/>
      <c r="B222" s="8"/>
      <c r="C222" s="9"/>
      <c r="D222" s="9"/>
    </row>
    <row r="223" spans="1:4" ht="12.75">
      <c r="A223" s="8"/>
      <c r="B223" s="9"/>
      <c r="C223" s="9"/>
      <c r="D223" s="9"/>
    </row>
    <row r="224" spans="1:4" ht="12.75">
      <c r="A224" s="8"/>
      <c r="B224" s="8"/>
      <c r="C224" s="9"/>
      <c r="D224" s="9"/>
    </row>
    <row r="225" spans="1:4" ht="12.75">
      <c r="A225" s="8"/>
      <c r="B225" s="9"/>
      <c r="C225" s="9"/>
      <c r="D225" s="9"/>
    </row>
    <row r="226" spans="1:4" ht="12.75">
      <c r="A226" s="8"/>
      <c r="B226" s="9"/>
      <c r="C226" s="9"/>
      <c r="D226" s="9"/>
    </row>
    <row r="243" ht="38.25" customHeight="1"/>
    <row r="249" ht="12.75" customHeight="1"/>
    <row r="252" ht="12.75" customHeight="1"/>
    <row r="257" ht="12.75" customHeight="1"/>
    <row r="261" ht="12.75" customHeight="1"/>
  </sheetData>
  <mergeCells count="11">
    <mergeCell ref="B5:C5"/>
    <mergeCell ref="A215:D215"/>
    <mergeCell ref="A219:D219"/>
    <mergeCell ref="F9:G9"/>
    <mergeCell ref="F10:G10"/>
    <mergeCell ref="F11:G11"/>
    <mergeCell ref="F12:G12"/>
    <mergeCell ref="F4:G4"/>
    <mergeCell ref="F6:G6"/>
    <mergeCell ref="F7:G7"/>
    <mergeCell ref="F8:G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Schwizer Daniel KDOAB</dc:creator>
  <cp:keywords/>
  <dc:description/>
  <cp:lastModifiedBy>Bill Gates</cp:lastModifiedBy>
  <dcterms:created xsi:type="dcterms:W3CDTF">2007-03-21T09:20:54Z</dcterms:created>
  <dcterms:modified xsi:type="dcterms:W3CDTF">2007-03-22T05:00:45Z</dcterms:modified>
  <cp:category/>
  <cp:version/>
  <cp:contentType/>
  <cp:contentStatus/>
</cp:coreProperties>
</file>